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pe\Desktop\"/>
    </mc:Choice>
  </mc:AlternateContent>
  <bookViews>
    <workbookView xWindow="0" yWindow="0" windowWidth="20490" windowHeight="7155"/>
  </bookViews>
  <sheets>
    <sheet name="8" sheetId="1" r:id="rId1"/>
  </sheets>
  <calcPr calcId="152511"/>
</workbook>
</file>

<file path=xl/calcChain.xml><?xml version="1.0" encoding="utf-8"?>
<calcChain xmlns="http://schemas.openxmlformats.org/spreadsheetml/2006/main">
  <c r="C17" i="1" l="1"/>
  <c r="C26" i="1" s="1"/>
  <c r="M12" i="1"/>
  <c r="C21" i="1" l="1"/>
  <c r="C43" i="1"/>
  <c r="C60" i="1"/>
  <c r="B30" i="1" s="1"/>
  <c r="B34" i="1" s="1"/>
  <c r="C62" i="1" l="1"/>
  <c r="H48" i="1"/>
  <c r="L15" i="1"/>
  <c r="L16" i="1" s="1"/>
</calcChain>
</file>

<file path=xl/sharedStrings.xml><?xml version="1.0" encoding="utf-8"?>
<sst xmlns="http://schemas.openxmlformats.org/spreadsheetml/2006/main" count="60" uniqueCount="60">
  <si>
    <t>WEB: www.gremialcolumbiaba.com.ar / FACEBOOK Fan Page: gremialcolumbiaba</t>
  </si>
  <si>
    <t>RAMA ADMINISTRATIVA- CATEGORIA</t>
  </si>
  <si>
    <t>COEFICIENTES</t>
  </si>
  <si>
    <t>INICIAL</t>
  </si>
  <si>
    <t>1 AÑO</t>
  </si>
  <si>
    <t>2 AÑOS</t>
  </si>
  <si>
    <t>3 AÑOS</t>
  </si>
  <si>
    <t>Participación en las ganancias ANUAL 2015</t>
  </si>
  <si>
    <t>4 AÑOS</t>
  </si>
  <si>
    <t>DESGLOSADO por mes</t>
  </si>
  <si>
    <t>INGRESAR AQUÍ EL  COEFICIENTE SEGÚN ANTIGÜEDAD O  CATEGORÍA.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</si>
  <si>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</si>
  <si>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</si>
  <si>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</si>
  <si>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</si>
  <si>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</si>
  <si>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</si>
  <si>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</si>
  <si>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</si>
  <si>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</si>
  <si>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</si>
  <si>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</si>
  <si>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</si>
  <si>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</si>
  <si>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</si>
  <si>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</si>
  <si>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</si>
  <si>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</si>
  <si>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</si>
  <si>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</si>
  <si>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</si>
  <si>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SUB GTE. DEPTAL 1RA</t>
  </si>
  <si>
    <t>RESULTADOS  EN COLOR</t>
  </si>
  <si>
    <t xml:space="preserve">SOLO  COMPLETAR LOS CAMPOS COLOR 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</si>
  <si>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</si>
  <si>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</si>
  <si>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</si>
  <si>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</si>
  <si>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</si>
  <si>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</si>
  <si>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</si>
  <si>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</si>
  <si>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</si>
  <si>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</si>
  <si>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</si>
  <si>
    <t>TABLA  COEFICIENTES</t>
  </si>
  <si>
    <t xml:space="preserve">RESULTADO  </t>
  </si>
  <si>
    <t xml:space="preserve">RESULTADO </t>
  </si>
  <si>
    <t>TOTAL</t>
  </si>
  <si>
    <t>SULEDO BRUTO  DESDE OCTUBRE2020</t>
  </si>
  <si>
    <t>SULEDO BRUTO  DESDE JULIO 2020</t>
  </si>
  <si>
    <t>PARTICIPACION EN GANANCIAS  MENSUAL JULIO-SEPTIEMBRE</t>
  </si>
  <si>
    <t>PARTICIPACION EN GANANCIAS  MENSUAL OCTUBRE-DICIEMBRE</t>
  </si>
  <si>
    <t>RESULTADO BONO DÍA DEL  BANCARIO 2020</t>
  </si>
  <si>
    <t>Comsión Gremial Interna Banco  Columbia Seccional  Buenos Aires 2020</t>
  </si>
  <si>
    <t>PLANILLA CALCULO  PARITARIO 2020</t>
  </si>
  <si>
    <t>*ACLARACION  IMPORTANTE: ESTOS CALCULOS SON APROXIMADOS  Y  LOS MISMOS  NO  INCLUYEN  RETROACTIVOS, ADICIONAL GUARDERIA Y/O  ENTRE OTROS ITEMS.</t>
  </si>
  <si>
    <r>
      <t xml:space="preserve">INGRESAR  SUELDO  BRUTO  DICIEMBRE </t>
    </r>
    <r>
      <rPr>
        <b/>
        <i/>
        <u/>
        <sz val="16"/>
        <color indexed="8"/>
        <rFont val="Calibri"/>
        <family val="2"/>
      </rPr>
      <t>2019</t>
    </r>
  </si>
  <si>
    <t>SUELDO FINAL 2019 (INCLUYE 3,8 RETROACTIVO DE ENERO RESPECTO A DIC. 2018)</t>
  </si>
  <si>
    <t xml:space="preserve"> COLOCAR  AQUÍ SUELDO  BRUTO NORMAL HABITUAL DIC 2019 (SIN AGUINALDO)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</si>
</sst>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\ #,##0.00"/>
    <numFmt numFmtId="165" formatCode="&quot;$&quot;#,##0.0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10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indexed="10"/>
      <name val="Calibri"/>
      <family val="2"/>
    </font>
    <font>
      <b/>
      <sz val="14"/>
      <color theme="0"/>
      <name val="Calibri"/>
      <family val="2"/>
    </font>
    <font>
      <b/>
      <u/>
      <sz val="14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u/>
      <sz val="16"/>
      <color indexed="8"/>
      <name val="Calibri"/>
      <family val="2"/>
    </font>
    <font>
      <b/>
      <sz val="14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3099A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1" fillId="0" borderId="0"/>
    <xf numFmtId="9" fontId="1" fillId="0" borderId="0" applyFill="0" applyBorder="0" applyAlignment="0" applyProtection="0"/>
  </cellStyleXfs>
  <cellXfs count="73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6" fillId="0" borderId="0" xfId="0" applyFont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8" fillId="0" borderId="0" xfId="0" applyFont="1" applyFill="1" applyBorder="1" applyAlignment="1" applyProtection="1">
      <alignment vertical="center" wrapText="1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164" fontId="0" fillId="2" borderId="6" xfId="0" applyNumberFormat="1" applyFill="1" applyBorder="1" applyProtection="1"/>
    <xf numFmtId="0" fontId="0" fillId="0" borderId="0" xfId="0" applyFill="1" applyBorder="1" applyProtection="1">
      <protection locked="0"/>
    </xf>
    <xf numFmtId="0" fontId="5" fillId="0" borderId="0" xfId="1" applyAlignment="1" applyProtection="1">
      <protection locked="0"/>
    </xf>
    <xf numFmtId="0" fontId="6" fillId="0" borderId="0" xfId="0" applyFont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 wrapText="1" shrinkToFit="1"/>
    </xf>
    <xf numFmtId="4" fontId="0" fillId="0" borderId="0" xfId="0" applyNumberFormat="1" applyFill="1" applyBorder="1" applyProtection="1"/>
    <xf numFmtId="0" fontId="3" fillId="3" borderId="9" xfId="0" applyFont="1" applyFill="1" applyBorder="1" applyAlignment="1" applyProtection="1">
      <alignment horizontal="center" vertical="center" wrapText="1" shrinkToFit="1"/>
    </xf>
    <xf numFmtId="2" fontId="3" fillId="3" borderId="10" xfId="0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horizontal="center" vertical="center"/>
    </xf>
    <xf numFmtId="165" fontId="9" fillId="0" borderId="0" xfId="0" applyNumberFormat="1" applyFont="1" applyFill="1" applyBorder="1" applyAlignment="1" applyProtection="1">
      <alignment horizontal="center" vertical="center"/>
    </xf>
    <xf numFmtId="165" fontId="12" fillId="2" borderId="22" xfId="0" applyNumberFormat="1" applyFont="1" applyFill="1" applyBorder="1" applyAlignment="1" applyProtection="1">
      <alignment horizontal="center"/>
      <protection locked="0"/>
    </xf>
    <xf numFmtId="164" fontId="9" fillId="0" borderId="0" xfId="0" applyNumberFormat="1" applyFont="1" applyFill="1" applyBorder="1" applyAlignment="1" applyProtection="1">
      <alignment horizontal="center" vertical="center"/>
    </xf>
    <xf numFmtId="4" fontId="0" fillId="7" borderId="11" xfId="0" applyNumberFormat="1" applyFill="1" applyBorder="1" applyProtection="1"/>
    <xf numFmtId="4" fontId="19" fillId="7" borderId="12" xfId="0" applyNumberFormat="1" applyFont="1" applyFill="1" applyBorder="1" applyProtection="1"/>
    <xf numFmtId="0" fontId="18" fillId="0" borderId="0" xfId="0" applyFont="1" applyFill="1" applyBorder="1" applyProtection="1">
      <protection locked="0"/>
    </xf>
    <xf numFmtId="0" fontId="0" fillId="8" borderId="11" xfId="0" applyFill="1" applyBorder="1" applyProtection="1">
      <protection locked="0"/>
    </xf>
    <xf numFmtId="0" fontId="0" fillId="8" borderId="12" xfId="0" applyFill="1" applyBorder="1" applyProtection="1">
      <protection locked="0"/>
    </xf>
    <xf numFmtId="0" fontId="17" fillId="0" borderId="0" xfId="0" applyFont="1" applyFill="1" applyBorder="1" applyAlignment="1" applyProtection="1">
      <alignment vertical="center" wrapText="1"/>
      <protection locked="0"/>
    </xf>
    <xf numFmtId="0" fontId="0" fillId="6" borderId="1" xfId="0" applyFill="1" applyBorder="1" applyAlignment="1" applyProtection="1">
      <alignment horizontal="center"/>
    </xf>
    <xf numFmtId="2" fontId="0" fillId="6" borderId="2" xfId="0" applyNumberFormat="1" applyFill="1" applyBorder="1" applyAlignment="1" applyProtection="1">
      <alignment horizontal="center"/>
    </xf>
    <xf numFmtId="0" fontId="0" fillId="6" borderId="7" xfId="0" applyFill="1" applyBorder="1" applyAlignment="1" applyProtection="1">
      <alignment horizontal="center"/>
    </xf>
    <xf numFmtId="2" fontId="0" fillId="6" borderId="8" xfId="0" applyNumberFormat="1" applyFill="1" applyBorder="1" applyAlignment="1" applyProtection="1">
      <alignment horizontal="center"/>
    </xf>
    <xf numFmtId="0" fontId="8" fillId="4" borderId="19" xfId="0" applyFont="1" applyFill="1" applyBorder="1" applyAlignment="1" applyProtection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</xf>
    <xf numFmtId="0" fontId="15" fillId="4" borderId="19" xfId="0" applyFont="1" applyFill="1" applyBorder="1" applyAlignment="1" applyProtection="1">
      <alignment horizontal="center"/>
    </xf>
    <xf numFmtId="0" fontId="15" fillId="4" borderId="4" xfId="0" applyFont="1" applyFill="1" applyBorder="1" applyAlignment="1" applyProtection="1">
      <alignment horizontal="center"/>
    </xf>
    <xf numFmtId="165" fontId="21" fillId="8" borderId="19" xfId="0" applyNumberFormat="1" applyFont="1" applyFill="1" applyBorder="1" applyAlignment="1" applyProtection="1">
      <alignment horizontal="center"/>
      <protection locked="0"/>
    </xf>
    <xf numFmtId="165" fontId="21" fillId="8" borderId="4" xfId="0" applyNumberFormat="1" applyFont="1" applyFill="1" applyBorder="1" applyAlignment="1" applyProtection="1">
      <alignment horizontal="center"/>
      <protection locked="0"/>
    </xf>
    <xf numFmtId="165" fontId="16" fillId="7" borderId="11" xfId="0" applyNumberFormat="1" applyFont="1" applyFill="1" applyBorder="1" applyAlignment="1" applyProtection="1">
      <alignment horizontal="center" vertical="center"/>
    </xf>
    <xf numFmtId="165" fontId="16" fillId="7" borderId="12" xfId="0" applyNumberFormat="1" applyFont="1" applyFill="1" applyBorder="1" applyAlignment="1" applyProtection="1">
      <alignment horizontal="center" vertical="center"/>
    </xf>
    <xf numFmtId="0" fontId="10" fillId="6" borderId="11" xfId="0" applyFont="1" applyFill="1" applyBorder="1" applyAlignment="1" applyProtection="1">
      <alignment horizontal="center" vertical="center" wrapText="1"/>
    </xf>
    <xf numFmtId="0" fontId="10" fillId="6" borderId="12" xfId="0" applyFont="1" applyFill="1" applyBorder="1" applyAlignment="1" applyProtection="1">
      <alignment horizontal="center" vertical="center" wrapText="1"/>
    </xf>
    <xf numFmtId="0" fontId="9" fillId="3" borderId="11" xfId="0" applyFont="1" applyFill="1" applyBorder="1" applyAlignment="1" applyProtection="1">
      <alignment horizontal="center" vertical="center"/>
    </xf>
    <xf numFmtId="0" fontId="9" fillId="3" borderId="12" xfId="0" applyFont="1" applyFill="1" applyBorder="1" applyAlignment="1" applyProtection="1">
      <alignment horizontal="center" vertical="center"/>
    </xf>
    <xf numFmtId="165" fontId="9" fillId="8" borderId="16" xfId="0" applyNumberFormat="1" applyFont="1" applyFill="1" applyBorder="1" applyAlignment="1" applyProtection="1">
      <alignment horizontal="center" vertical="center"/>
    </xf>
    <xf numFmtId="165" fontId="9" fillId="8" borderId="18" xfId="0" applyNumberFormat="1" applyFont="1" applyFill="1" applyBorder="1" applyAlignment="1" applyProtection="1">
      <alignment horizontal="center" vertical="center"/>
    </xf>
    <xf numFmtId="165" fontId="14" fillId="5" borderId="13" xfId="0" applyNumberFormat="1" applyFont="1" applyFill="1" applyBorder="1" applyAlignment="1" applyProtection="1">
      <alignment horizontal="center" vertical="center" wrapText="1" shrinkToFit="1"/>
      <protection locked="0"/>
    </xf>
    <xf numFmtId="165" fontId="14" fillId="5" borderId="16" xfId="0" applyNumberFormat="1" applyFont="1" applyFill="1" applyBorder="1" applyAlignment="1" applyProtection="1">
      <alignment horizontal="center" vertical="center" wrapText="1" shrinkToFit="1"/>
      <protection locked="0"/>
    </xf>
    <xf numFmtId="165" fontId="14" fillId="5" borderId="20" xfId="0" applyNumberFormat="1" applyFont="1" applyFill="1" applyBorder="1" applyAlignment="1" applyProtection="1">
      <alignment horizontal="center" vertical="center" wrapText="1" shrinkToFit="1"/>
      <protection locked="0"/>
    </xf>
    <xf numFmtId="165" fontId="14" fillId="5" borderId="21" xfId="0" applyNumberFormat="1" applyFont="1" applyFill="1" applyBorder="1" applyAlignment="1" applyProtection="1">
      <alignment horizontal="center" vertical="center" wrapText="1" shrinkToFit="1"/>
      <protection locked="0"/>
    </xf>
    <xf numFmtId="165" fontId="14" fillId="5" borderId="14" xfId="0" applyNumberFormat="1" applyFont="1" applyFill="1" applyBorder="1" applyAlignment="1" applyProtection="1">
      <alignment horizontal="center" vertical="center" wrapText="1" shrinkToFit="1"/>
      <protection locked="0"/>
    </xf>
    <xf numFmtId="165" fontId="14" fillId="5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6" borderId="13" xfId="0" applyFont="1" applyFill="1" applyBorder="1" applyAlignment="1" applyProtection="1">
      <alignment horizontal="center" vertical="center"/>
    </xf>
    <xf numFmtId="0" fontId="10" fillId="6" borderId="14" xfId="0" applyFont="1" applyFill="1" applyBorder="1" applyAlignment="1" applyProtection="1">
      <alignment horizontal="center" vertical="center"/>
    </xf>
    <xf numFmtId="165" fontId="23" fillId="8" borderId="11" xfId="0" applyNumberFormat="1" applyFont="1" applyFill="1" applyBorder="1" applyAlignment="1" applyProtection="1">
      <alignment horizontal="center" vertical="center"/>
    </xf>
    <xf numFmtId="165" fontId="23" fillId="8" borderId="12" xfId="0" applyNumberFormat="1" applyFont="1" applyFill="1" applyBorder="1" applyAlignment="1" applyProtection="1">
      <alignment horizontal="center" vertical="center"/>
    </xf>
    <xf numFmtId="165" fontId="9" fillId="8" borderId="11" xfId="0" applyNumberFormat="1" applyFont="1" applyFill="1" applyBorder="1" applyAlignment="1" applyProtection="1">
      <alignment horizontal="center" vertical="center"/>
    </xf>
    <xf numFmtId="165" fontId="9" fillId="8" borderId="12" xfId="0" applyNumberFormat="1" applyFont="1" applyFill="1" applyBorder="1" applyAlignment="1" applyProtection="1">
      <alignment horizontal="center" vertical="center"/>
    </xf>
    <xf numFmtId="2" fontId="16" fillId="7" borderId="11" xfId="0" applyNumberFormat="1" applyFont="1" applyFill="1" applyBorder="1" applyAlignment="1" applyProtection="1">
      <alignment horizontal="center" vertical="center"/>
    </xf>
    <xf numFmtId="2" fontId="16" fillId="7" borderId="12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/>
    </xf>
    <xf numFmtId="0" fontId="5" fillId="0" borderId="0" xfId="1" applyAlignment="1" applyProtection="1">
      <alignment horizontal="center"/>
    </xf>
    <xf numFmtId="0" fontId="13" fillId="4" borderId="13" xfId="0" applyFont="1" applyFill="1" applyBorder="1" applyAlignment="1" applyProtection="1">
      <alignment horizontal="center" vertical="center" wrapText="1"/>
    </xf>
    <xf numFmtId="0" fontId="14" fillId="0" borderId="16" xfId="0" applyFont="1" applyBorder="1"/>
    <xf numFmtId="0" fontId="14" fillId="0" borderId="20" xfId="0" applyFont="1" applyBorder="1"/>
    <xf numFmtId="0" fontId="14" fillId="0" borderId="21" xfId="0" applyFont="1" applyBorder="1"/>
    <xf numFmtId="0" fontId="14" fillId="0" borderId="14" xfId="0" applyFont="1" applyBorder="1"/>
    <xf numFmtId="0" fontId="14" fillId="0" borderId="18" xfId="0" applyFont="1" applyBorder="1"/>
    <xf numFmtId="0" fontId="10" fillId="6" borderId="15" xfId="0" applyFont="1" applyFill="1" applyBorder="1" applyAlignment="1" applyProtection="1">
      <alignment horizontal="center" vertical="center"/>
    </xf>
    <xf numFmtId="0" fontId="10" fillId="6" borderId="16" xfId="0" applyFont="1" applyFill="1" applyBorder="1" applyAlignment="1" applyProtection="1">
      <alignment horizontal="center" vertical="center"/>
    </xf>
    <xf numFmtId="0" fontId="10" fillId="6" borderId="17" xfId="0" applyFont="1" applyFill="1" applyBorder="1" applyAlignment="1" applyProtection="1">
      <alignment horizontal="center" vertical="center"/>
    </xf>
    <xf numFmtId="0" fontId="10" fillId="6" borderId="18" xfId="0" applyFont="1" applyFill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/>
    </xf>
    <xf numFmtId="0" fontId="20" fillId="0" borderId="17" xfId="0" applyFont="1" applyBorder="1" applyAlignment="1" applyProtection="1">
      <alignment horizontal="center"/>
      <protection locked="0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colors>
    <mruColors>
      <color rgb="FFFFFF66"/>
      <color rgb="FFE309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2633383</xdr:colOff>
      <xdr:row>2</xdr:row>
      <xdr:rowOff>98611</xdr:rowOff>
    </xdr:from>
    <xdr:to>
      <xdr:col>5</xdr:col>
      <xdr:colOff>1344707</xdr:colOff>
      <xdr:row>2</xdr:row>
      <xdr:rowOff>728382</xdr:rowOff>
    </xdr:to>
    <xdr:pic>
      <xdr:nvPicPr>
        <xdr:cNvPr id="1028" name="2 Imagen" descr="junto a vos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734236" y="1151964"/>
          <a:ext cx="4975412" cy="6297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1160145</xdr:colOff>
      <xdr:row>7</xdr:row>
      <xdr:rowOff>34514</xdr:rowOff>
    </xdr:from>
    <xdr:ext cx="4433544" cy="457229"/>
    <xdr:sp macro="" textlink="">
      <xdr:nvSpPr>
        <xdr:cNvPr id="4" name="3 CuadroTexto"/>
        <xdr:cNvSpPr txBox="1"/>
      </xdr:nvSpPr>
      <xdr:spPr>
        <a:xfrm>
          <a:off x="8820150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1</xdr:col>
      <xdr:colOff>2209800</xdr:colOff>
      <xdr:row>0</xdr:row>
      <xdr:rowOff>99060</xdr:rowOff>
    </xdr:from>
    <xdr:to>
      <xdr:col>6</xdr:col>
      <xdr:colOff>53340</xdr:colOff>
      <xdr:row>1</xdr:row>
      <xdr:rowOff>830580</xdr:rowOff>
    </xdr:to>
    <xdr:pic>
      <xdr:nvPicPr>
        <xdr:cNvPr id="1031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316480" y="99060"/>
          <a:ext cx="5974080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32"/>
  <sheetViews>
    <sheetView tabSelected="1" topLeftCell="A16" zoomScale="85" workbookViewId="0">
      <selection activeCell="N20" sqref="N20"/>
    </sheetView>
  </sheetViews>
  <sheetFormatPr baseColWidth="10" defaultColWidth="11.42578125" defaultRowHeight="15" x14ac:dyDescent="0.25"/>
  <cols>
    <col min="1" max="1" width="7.140625" style="1" customWidth="1"/>
    <col min="2" max="2" width="55.7109375" style="1" customWidth="1"/>
    <col min="3" max="3" width="26.140625" style="1" customWidth="1"/>
    <col min="4" max="4" width="3" style="1" customWidth="1"/>
    <col min="5" max="5" width="8.85546875" style="1" customWidth="1"/>
    <col min="6" max="6" width="25.28515625" style="1" customWidth="1"/>
    <col min="7" max="7" width="13.28515625" style="1" bestFit="1" customWidth="1"/>
    <col min="8" max="8" width="29.140625" style="1" customWidth="1"/>
    <col min="9" max="9" width="15.140625" style="1" customWidth="1"/>
    <col min="10" max="10" width="14.7109375" style="1" customWidth="1"/>
    <col min="11" max="11" width="38.7109375" style="1" hidden="1" customWidth="1"/>
    <col min="12" max="12" width="13.42578125" style="1" hidden="1" customWidth="1"/>
    <col min="13" max="13" width="0" style="1" hidden="1" customWidth="1"/>
    <col min="14" max="16384" width="11.42578125" style="1"/>
  </cols>
  <sheetData>
    <row r="1" spans="2:13" x14ac:dyDescent="0.25">
      <c r="B1" s="2"/>
      <c r="C1" s="2"/>
      <c r="D1" s="2"/>
      <c r="E1" s="2"/>
      <c r="F1" s="2"/>
      <c r="G1" s="2"/>
      <c r="H1" s="2"/>
      <c r="I1" s="2"/>
    </row>
    <row r="2" spans="2:13" ht="68.25" customHeight="1" x14ac:dyDescent="0.25">
      <c r="B2" s="2"/>
      <c r="C2" s="2"/>
      <c r="D2" s="2"/>
      <c r="E2" s="2"/>
      <c r="F2" s="2"/>
      <c r="G2" s="2"/>
      <c r="H2" s="2"/>
      <c r="I2" s="2"/>
    </row>
    <row r="3" spans="2:13" ht="62.25" customHeight="1" x14ac:dyDescent="0.25">
      <c r="B3" s="2"/>
      <c r="C3" s="2"/>
      <c r="D3" s="2"/>
      <c r="E3" s="2"/>
      <c r="F3" s="2"/>
      <c r="G3" s="2"/>
      <c r="H3" s="2"/>
      <c r="I3" s="2"/>
    </row>
    <row r="4" spans="2:13" ht="15.75" customHeight="1" x14ac:dyDescent="0.25">
      <c r="B4" s="59" t="s">
        <v>54</v>
      </c>
      <c r="C4" s="59"/>
      <c r="D4" s="59"/>
      <c r="E4" s="59"/>
      <c r="F4" s="59"/>
      <c r="G4" s="59"/>
      <c r="H4" s="59"/>
      <c r="I4" s="2"/>
    </row>
    <row r="5" spans="2:13" ht="21.75" customHeight="1" x14ac:dyDescent="0.25">
      <c r="B5" s="60" t="s">
        <v>0</v>
      </c>
      <c r="C5" s="60"/>
      <c r="D5" s="60"/>
      <c r="E5" s="60"/>
      <c r="F5" s="60"/>
      <c r="G5" s="60"/>
      <c r="H5" s="60"/>
      <c r="I5" s="2"/>
    </row>
    <row r="6" spans="2:13" ht="21.75" customHeight="1" x14ac:dyDescent="0.35">
      <c r="B6" s="71" t="s">
        <v>55</v>
      </c>
      <c r="C6" s="71"/>
      <c r="D6" s="71"/>
      <c r="E6" s="71"/>
      <c r="F6" s="71"/>
      <c r="G6" s="71"/>
      <c r="H6" s="71"/>
      <c r="I6" s="2"/>
    </row>
    <row r="7" spans="2:13" ht="21.75" customHeight="1" thickBot="1" x14ac:dyDescent="0.4">
      <c r="B7" s="12"/>
      <c r="C7" s="12"/>
      <c r="D7" s="12"/>
      <c r="E7" s="12"/>
      <c r="F7" s="12"/>
      <c r="G7" s="12"/>
    </row>
    <row r="8" spans="2:13" ht="25.5" customHeight="1" x14ac:dyDescent="0.25">
      <c r="B8" s="51" t="s">
        <v>33</v>
      </c>
      <c r="C8" s="21"/>
      <c r="E8" s="51" t="s">
        <v>32</v>
      </c>
      <c r="F8" s="67"/>
      <c r="G8" s="68"/>
      <c r="H8" s="24"/>
    </row>
    <row r="9" spans="2:13" ht="25.5" customHeight="1" thickBot="1" x14ac:dyDescent="0.3">
      <c r="B9" s="52"/>
      <c r="C9" s="22"/>
      <c r="E9" s="52"/>
      <c r="F9" s="69"/>
      <c r="G9" s="70"/>
      <c r="H9" s="25"/>
    </row>
    <row r="10" spans="2:13" ht="25.5" customHeight="1" x14ac:dyDescent="0.25">
      <c r="B10" s="13"/>
      <c r="C10" s="14"/>
    </row>
    <row r="11" spans="2:13" ht="9.75" customHeight="1" thickBot="1" x14ac:dyDescent="0.4">
      <c r="D11" s="3"/>
      <c r="E11" s="3"/>
    </row>
    <row r="12" spans="2:13" ht="18" customHeight="1" thickBot="1" x14ac:dyDescent="0.4">
      <c r="B12" s="61" t="s">
        <v>59</v>
      </c>
      <c r="C12" s="62"/>
      <c r="D12" s="3"/>
      <c r="E12" s="5"/>
      <c r="F12" s="72" t="s">
        <v>45</v>
      </c>
      <c r="G12" s="72"/>
      <c r="M12" s="1">
        <f>3.8*0.66</f>
        <v>2.508</v>
      </c>
    </row>
    <row r="13" spans="2:13" ht="30" x14ac:dyDescent="0.25">
      <c r="B13" s="63"/>
      <c r="C13" s="64"/>
      <c r="E13" s="5"/>
      <c r="F13" s="15" t="s">
        <v>1</v>
      </c>
      <c r="G13" s="16" t="s">
        <v>2</v>
      </c>
    </row>
    <row r="14" spans="2:13" ht="15.75" thickBot="1" x14ac:dyDescent="0.3">
      <c r="B14" s="65"/>
      <c r="C14" s="66"/>
      <c r="E14" s="5"/>
      <c r="F14" s="27" t="s">
        <v>3</v>
      </c>
      <c r="G14" s="28">
        <v>1</v>
      </c>
    </row>
    <row r="15" spans="2:13" ht="15.75" customHeight="1" thickBot="1" x14ac:dyDescent="0.3">
      <c r="B15" s="51" t="s">
        <v>57</v>
      </c>
      <c r="C15" s="37">
        <v>100000</v>
      </c>
      <c r="E15" s="10"/>
      <c r="F15" s="27" t="s">
        <v>4</v>
      </c>
      <c r="G15" s="28">
        <v>1.04</v>
      </c>
      <c r="K15" s="6" t="s">
        <v>7</v>
      </c>
      <c r="L15" s="7">
        <f>IF(C17&lt;19300,8000,IF(C17&lt;25000,15000,IF(C17&lt;30001,22000,IF(30000&lt;C17,26000,FALSE))))</f>
        <v>26000</v>
      </c>
    </row>
    <row r="16" spans="2:13" ht="20.25" customHeight="1" thickBot="1" x14ac:dyDescent="0.3">
      <c r="B16" s="52"/>
      <c r="C16" s="38"/>
      <c r="F16" s="27" t="s">
        <v>5</v>
      </c>
      <c r="G16" s="28">
        <v>1.08</v>
      </c>
      <c r="K16" s="8" t="s">
        <v>9</v>
      </c>
      <c r="L16" s="7">
        <f>L15/12</f>
        <v>2166.6666666666665</v>
      </c>
    </row>
    <row r="17" spans="2:7" ht="16.5" customHeight="1" x14ac:dyDescent="0.25">
      <c r="B17" s="39" t="s">
        <v>58</v>
      </c>
      <c r="C17" s="53">
        <f>C15*1.025</f>
        <v>102499.99999999999</v>
      </c>
      <c r="F17" s="27" t="s">
        <v>6</v>
      </c>
      <c r="G17" s="28">
        <v>1.1100000000000001</v>
      </c>
    </row>
    <row r="18" spans="2:7" ht="21" customHeight="1" thickBot="1" x14ac:dyDescent="0.3">
      <c r="B18" s="40"/>
      <c r="C18" s="54"/>
      <c r="F18" s="27" t="s">
        <v>8</v>
      </c>
      <c r="G18" s="28">
        <v>1.1299999999999999</v>
      </c>
    </row>
    <row r="19" spans="2:7" ht="15.75" customHeight="1" thickBot="1" x14ac:dyDescent="0.3">
      <c r="F19" s="27" t="s">
        <v>11</v>
      </c>
      <c r="G19" s="28">
        <v>1.17</v>
      </c>
    </row>
    <row r="20" spans="2:7" ht="15" customHeight="1" thickBot="1" x14ac:dyDescent="0.3">
      <c r="B20" s="33" t="s">
        <v>46</v>
      </c>
      <c r="C20" s="34"/>
      <c r="F20" s="27" t="s">
        <v>12</v>
      </c>
      <c r="G20" s="28">
        <v>1.2</v>
      </c>
    </row>
    <row r="21" spans="2:7" ht="16.5" customHeight="1" x14ac:dyDescent="0.25">
      <c r="B21" s="51" t="s">
        <v>50</v>
      </c>
      <c r="C21" s="55">
        <f>C17*1.2</f>
        <v>122999.99999999997</v>
      </c>
      <c r="F21" s="27" t="s">
        <v>13</v>
      </c>
      <c r="G21" s="28">
        <v>1.24</v>
      </c>
    </row>
    <row r="22" spans="2:7" ht="18.75" customHeight="1" thickBot="1" x14ac:dyDescent="0.3">
      <c r="B22" s="52"/>
      <c r="C22" s="56"/>
      <c r="F22" s="27" t="s">
        <v>15</v>
      </c>
      <c r="G22" s="28">
        <v>1.26</v>
      </c>
    </row>
    <row r="23" spans="2:7" ht="15" customHeight="1" x14ac:dyDescent="0.25">
      <c r="B23" s="17"/>
      <c r="C23" s="18"/>
      <c r="F23" s="27" t="s">
        <v>16</v>
      </c>
      <c r="G23" s="28">
        <v>1.3</v>
      </c>
    </row>
    <row r="24" spans="2:7" s="4" customFormat="1" ht="15" customHeight="1" thickBot="1" x14ac:dyDescent="0.3">
      <c r="B24" s="17"/>
      <c r="C24" s="18"/>
      <c r="F24" s="27" t="s">
        <v>17</v>
      </c>
      <c r="G24" s="28">
        <v>1.35</v>
      </c>
    </row>
    <row r="25" spans="2:7" ht="15.75" customHeight="1" thickBot="1" x14ac:dyDescent="0.3">
      <c r="B25" s="33" t="s">
        <v>47</v>
      </c>
      <c r="C25" s="34"/>
      <c r="F25" s="27" t="s">
        <v>18</v>
      </c>
      <c r="G25" s="28">
        <v>1.39</v>
      </c>
    </row>
    <row r="26" spans="2:7" ht="15.75" customHeight="1" x14ac:dyDescent="0.25">
      <c r="B26" s="51" t="s">
        <v>49</v>
      </c>
      <c r="C26" s="55">
        <f>C17*1.26</f>
        <v>129149.99999999999</v>
      </c>
      <c r="F26" s="27" t="s">
        <v>19</v>
      </c>
      <c r="G26" s="28">
        <v>1.43</v>
      </c>
    </row>
    <row r="27" spans="2:7" ht="15.75" customHeight="1" thickBot="1" x14ac:dyDescent="0.3">
      <c r="B27" s="52"/>
      <c r="C27" s="56"/>
      <c r="F27" s="27" t="s">
        <v>20</v>
      </c>
      <c r="G27" s="28">
        <v>1.48</v>
      </c>
    </row>
    <row r="28" spans="2:7" ht="15.75" customHeight="1" thickBot="1" x14ac:dyDescent="0.3">
      <c r="B28" s="17"/>
      <c r="C28" s="18"/>
      <c r="F28" s="27" t="s">
        <v>21</v>
      </c>
      <c r="G28" s="28">
        <v>1.52</v>
      </c>
    </row>
    <row r="29" spans="2:7" ht="15.75" customHeight="1" thickBot="1" x14ac:dyDescent="0.3">
      <c r="B29" s="33" t="s">
        <v>51</v>
      </c>
      <c r="C29" s="34"/>
      <c r="F29" s="27" t="s">
        <v>34</v>
      </c>
      <c r="G29" s="28">
        <v>1.63</v>
      </c>
    </row>
    <row r="30" spans="2:7" ht="15.75" customHeight="1" thickBot="1" x14ac:dyDescent="0.3">
      <c r="B30" s="35">
        <f>C60/12</f>
        <v>8621.0833333333339</v>
      </c>
      <c r="C30" s="36"/>
      <c r="F30" s="27" t="s">
        <v>35</v>
      </c>
      <c r="G30" s="28">
        <v>1.74</v>
      </c>
    </row>
    <row r="31" spans="2:7" ht="15.75" customHeight="1" x14ac:dyDescent="0.25">
      <c r="B31" s="17"/>
      <c r="C31" s="18"/>
      <c r="F31" s="27" t="s">
        <v>36</v>
      </c>
      <c r="G31" s="28">
        <v>1.96</v>
      </c>
    </row>
    <row r="32" spans="2:7" ht="15.75" customHeight="1" thickBot="1" x14ac:dyDescent="0.3">
      <c r="F32" s="27" t="s">
        <v>37</v>
      </c>
      <c r="G32" s="28">
        <v>2.0699999999999998</v>
      </c>
    </row>
    <row r="33" spans="2:8" ht="15.75" customHeight="1" thickBot="1" x14ac:dyDescent="0.3">
      <c r="B33" s="33" t="s">
        <v>52</v>
      </c>
      <c r="C33" s="34"/>
      <c r="F33" s="27" t="s">
        <v>38</v>
      </c>
      <c r="G33" s="28">
        <v>2.17</v>
      </c>
    </row>
    <row r="34" spans="2:8" ht="15.75" customHeight="1" thickBot="1" x14ac:dyDescent="0.3">
      <c r="B34" s="35">
        <f>B30*1.26/1.2</f>
        <v>9052.1375000000007</v>
      </c>
      <c r="C34" s="36"/>
      <c r="F34" s="27" t="s">
        <v>39</v>
      </c>
      <c r="G34" s="28">
        <v>1.96</v>
      </c>
    </row>
    <row r="35" spans="2:8" ht="15.75" customHeight="1" x14ac:dyDescent="0.25">
      <c r="F35" s="27" t="s">
        <v>40</v>
      </c>
      <c r="G35" s="28">
        <v>2.0699999999999998</v>
      </c>
    </row>
    <row r="36" spans="2:8" ht="15.75" customHeight="1" thickBot="1" x14ac:dyDescent="0.3">
      <c r="F36" s="27" t="s">
        <v>41</v>
      </c>
      <c r="G36" s="28">
        <v>2.17</v>
      </c>
    </row>
    <row r="37" spans="2:8" ht="16.5" customHeight="1" thickBot="1" x14ac:dyDescent="0.3">
      <c r="B37" s="31" t="s">
        <v>10</v>
      </c>
      <c r="C37" s="32"/>
      <c r="F37" s="27" t="s">
        <v>42</v>
      </c>
      <c r="G37" s="28">
        <v>2.2799999999999998</v>
      </c>
    </row>
    <row r="38" spans="2:8" x14ac:dyDescent="0.25">
      <c r="B38" s="51" t="s">
        <v>14</v>
      </c>
      <c r="C38" s="57">
        <v>1</v>
      </c>
      <c r="F38" s="27" t="s">
        <v>43</v>
      </c>
      <c r="G38" s="28">
        <v>2.5</v>
      </c>
    </row>
    <row r="39" spans="2:8" ht="15.75" thickBot="1" x14ac:dyDescent="0.3">
      <c r="B39" s="52"/>
      <c r="C39" s="58"/>
      <c r="F39" s="27" t="s">
        <v>22</v>
      </c>
      <c r="G39" s="28">
        <v>2.61</v>
      </c>
    </row>
    <row r="40" spans="2:8" x14ac:dyDescent="0.25">
      <c r="F40" s="27" t="s">
        <v>23</v>
      </c>
      <c r="G40" s="28">
        <v>2.83</v>
      </c>
    </row>
    <row r="41" spans="2:8" ht="19.5" customHeight="1" thickBot="1" x14ac:dyDescent="0.3">
      <c r="F41" s="27" t="s">
        <v>44</v>
      </c>
      <c r="G41" s="28">
        <v>2.93</v>
      </c>
    </row>
    <row r="42" spans="2:8" ht="16.5" thickBot="1" x14ac:dyDescent="0.3">
      <c r="B42" s="33" t="s">
        <v>53</v>
      </c>
      <c r="C42" s="34"/>
      <c r="F42" s="27" t="s">
        <v>24</v>
      </c>
      <c r="G42" s="28">
        <v>3.04</v>
      </c>
    </row>
    <row r="43" spans="2:8" ht="15.75" customHeight="1" x14ac:dyDescent="0.25">
      <c r="B43" s="41" t="s">
        <v>48</v>
      </c>
      <c r="C43" s="43">
        <f>((56980.86+(7549.53*C38)))</f>
        <v>64530.39</v>
      </c>
      <c r="F43" s="27" t="s">
        <v>25</v>
      </c>
      <c r="G43" s="28">
        <v>3.26</v>
      </c>
    </row>
    <row r="44" spans="2:8" ht="15.75" thickBot="1" x14ac:dyDescent="0.3">
      <c r="B44" s="42"/>
      <c r="C44" s="44"/>
      <c r="F44" s="27" t="s">
        <v>26</v>
      </c>
      <c r="G44" s="28">
        <v>3.48</v>
      </c>
    </row>
    <row r="45" spans="2:8" ht="15" customHeight="1" x14ac:dyDescent="0.25">
      <c r="F45" s="27" t="s">
        <v>27</v>
      </c>
      <c r="G45" s="28">
        <v>3.7</v>
      </c>
    </row>
    <row r="46" spans="2:8" ht="15" customHeight="1" thickBot="1" x14ac:dyDescent="0.3">
      <c r="B46" s="23"/>
      <c r="C46" s="23"/>
      <c r="F46" s="27" t="s">
        <v>28</v>
      </c>
      <c r="G46" s="28">
        <v>4.0199999999999996</v>
      </c>
    </row>
    <row r="47" spans="2:8" ht="15.75" customHeight="1" x14ac:dyDescent="0.25">
      <c r="B47" s="45" t="s">
        <v>56</v>
      </c>
      <c r="C47" s="46"/>
      <c r="F47" s="27" t="s">
        <v>29</v>
      </c>
      <c r="G47" s="28">
        <v>4.3499999999999996</v>
      </c>
    </row>
    <row r="48" spans="2:8" ht="15.75" hidden="1" customHeight="1" thickBot="1" x14ac:dyDescent="0.3">
      <c r="B48" s="47"/>
      <c r="C48" s="48"/>
      <c r="F48" s="27" t="s">
        <v>30</v>
      </c>
      <c r="G48" s="28">
        <v>4.6500000000000004</v>
      </c>
      <c r="H48" s="9">
        <f>(C17*1.053)</f>
        <v>107932.49999999997</v>
      </c>
    </row>
    <row r="49" spans="2:7" ht="19.5" customHeight="1" thickBot="1" x14ac:dyDescent="0.3">
      <c r="B49" s="47"/>
      <c r="C49" s="48"/>
      <c r="F49" s="29" t="s">
        <v>31</v>
      </c>
      <c r="G49" s="30">
        <v>4.8899999999999997</v>
      </c>
    </row>
    <row r="50" spans="2:7" ht="15" customHeight="1" x14ac:dyDescent="0.25">
      <c r="B50" s="47"/>
      <c r="C50" s="48"/>
    </row>
    <row r="51" spans="2:7" ht="15.75" customHeight="1" thickBot="1" x14ac:dyDescent="0.3">
      <c r="B51" s="49"/>
      <c r="C51" s="50"/>
    </row>
    <row r="52" spans="2:7" ht="15" customHeight="1" x14ac:dyDescent="0.25">
      <c r="C52" s="20"/>
      <c r="D52" s="26"/>
      <c r="E52" s="26"/>
      <c r="F52" s="26"/>
      <c r="G52" s="26"/>
    </row>
    <row r="53" spans="2:7" ht="15" customHeight="1" x14ac:dyDescent="0.25">
      <c r="B53" s="20"/>
      <c r="C53" s="20"/>
      <c r="D53" s="26"/>
      <c r="E53" s="26"/>
      <c r="F53" s="26"/>
      <c r="G53" s="26"/>
    </row>
    <row r="54" spans="2:7" ht="15.75" customHeight="1" x14ac:dyDescent="0.25">
      <c r="B54" s="26"/>
      <c r="C54" s="26"/>
      <c r="D54" s="26"/>
      <c r="E54" s="26"/>
      <c r="F54" s="26"/>
      <c r="G54" s="26"/>
    </row>
    <row r="55" spans="2:7" ht="18.75" x14ac:dyDescent="0.25">
      <c r="B55" s="26"/>
      <c r="C55" s="26"/>
    </row>
    <row r="56" spans="2:7" ht="27" customHeight="1" x14ac:dyDescent="0.25">
      <c r="B56" s="26"/>
      <c r="C56" s="26"/>
    </row>
    <row r="57" spans="2:7" ht="13.5" customHeight="1" x14ac:dyDescent="0.25"/>
    <row r="59" spans="2:7" hidden="1" x14ac:dyDescent="0.25"/>
    <row r="60" spans="2:7" hidden="1" x14ac:dyDescent="0.25">
      <c r="C60" s="19">
        <f>IF(C21&lt;90759,37618,IF(C21&lt;117561,70537,IF(C21&lt;141074,103453,IF(141075&lt;C21,122263,FALSE))))</f>
        <v>103453</v>
      </c>
    </row>
    <row r="61" spans="2:7" hidden="1" x14ac:dyDescent="0.25"/>
    <row r="62" spans="2:7" hidden="1" x14ac:dyDescent="0.25">
      <c r="C62" s="19">
        <f>IF(C26&lt;71304.3,29148.75,IF(C26&lt;92361.6,54652.41,IF(C26&lt;110834.65,80158.07,IF(110834.65&lt;C26,94732.45,FALSE))))*1.45/1.3</f>
        <v>105663.1173076923</v>
      </c>
    </row>
    <row r="132" spans="2:2" x14ac:dyDescent="0.25">
      <c r="B132" s="11"/>
    </row>
  </sheetData>
  <mergeCells count="28">
    <mergeCell ref="B4:H4"/>
    <mergeCell ref="B5:H5"/>
    <mergeCell ref="B12:C14"/>
    <mergeCell ref="B8:B9"/>
    <mergeCell ref="E8:G9"/>
    <mergeCell ref="B6:H6"/>
    <mergeCell ref="F12:G12"/>
    <mergeCell ref="B43:B44"/>
    <mergeCell ref="C43:C44"/>
    <mergeCell ref="B47:C51"/>
    <mergeCell ref="B15:B16"/>
    <mergeCell ref="B29:C29"/>
    <mergeCell ref="C17:C18"/>
    <mergeCell ref="B20:C20"/>
    <mergeCell ref="B21:B22"/>
    <mergeCell ref="C21:C22"/>
    <mergeCell ref="B25:C25"/>
    <mergeCell ref="B26:B27"/>
    <mergeCell ref="C26:C27"/>
    <mergeCell ref="B30:C30"/>
    <mergeCell ref="B42:C42"/>
    <mergeCell ref="C38:C39"/>
    <mergeCell ref="B38:B39"/>
    <mergeCell ref="B37:C37"/>
    <mergeCell ref="B33:C33"/>
    <mergeCell ref="B34:C34"/>
    <mergeCell ref="C15:C16"/>
    <mergeCell ref="B17:B18"/>
  </mergeCells>
  <phoneticPr fontId="2" type="noConversion"/>
  <hyperlinks>
    <hyperlink ref="B5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2020-07-20T18:12:17Z</dcterms:modified>
</cp:coreProperties>
</file>